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445" activeTab="0"/>
  </bookViews>
  <sheets>
    <sheet name="обеспеченность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<sst xmlns="http://schemas.openxmlformats.org/spreadsheetml/2006/main" count="92" uniqueCount="70">
  <si>
    <t>№</t>
  </si>
  <si>
    <t>Муниципалитет</t>
  </si>
  <si>
    <t>кол-во     комплектов</t>
  </si>
  <si>
    <t>сумма     рублей</t>
  </si>
  <si>
    <t>сумма рублей</t>
  </si>
  <si>
    <t xml:space="preserve">(подпись) </t>
  </si>
  <si>
    <t>ФИО исполнителя</t>
  </si>
  <si>
    <t xml:space="preserve">кол-во комплектов </t>
  </si>
  <si>
    <t xml:space="preserve">кол-во учащихся </t>
  </si>
  <si>
    <t xml:space="preserve">Среднее количество учебников на одного ученика в школе </t>
  </si>
  <si>
    <t>Приложение 1</t>
  </si>
  <si>
    <t>Образовательное учреждение (юридические лица)</t>
  </si>
  <si>
    <t xml:space="preserve">ИТОГО (рассчитывается автоматически) </t>
  </si>
  <si>
    <t>Потребность в учебниках (в случае отрицательного значения, потребность в учебниках отсутствует)</t>
  </si>
  <si>
    <t>Общая потребность в закупке учебников (в случае отрицательного значения, потребность в учебниках отсутствует)</t>
  </si>
  <si>
    <r>
      <t xml:space="preserve">кол-во комплектов </t>
    </r>
    <r>
      <rPr>
        <i/>
        <sz val="12"/>
        <rFont val="Times New Roman"/>
        <family val="1"/>
      </rPr>
      <t xml:space="preserve">(рассчитывается автоматически)  </t>
    </r>
  </si>
  <si>
    <r>
      <t xml:space="preserve">сумма рублей </t>
    </r>
    <r>
      <rPr>
        <i/>
        <sz val="12"/>
        <rFont val="Times New Roman"/>
        <family val="1"/>
      </rPr>
      <t xml:space="preserve">(рассчитывается автоматически) </t>
    </r>
  </si>
  <si>
    <t xml:space="preserve">из них в электрон- ной форме (количество книговыдач) </t>
  </si>
  <si>
    <t xml:space="preserve">кол-во комплектов (количество книговыдач) </t>
  </si>
  <si>
    <r>
      <t xml:space="preserve">Наличие учебников в печатной форме </t>
    </r>
    <r>
      <rPr>
        <b/>
        <u val="single"/>
        <sz val="12"/>
        <rFont val="Times New Roman"/>
        <family val="1"/>
      </rPr>
      <t xml:space="preserve">используемых </t>
    </r>
    <r>
      <rPr>
        <b/>
        <sz val="12"/>
        <rFont val="Times New Roman"/>
        <family val="1"/>
      </rPr>
      <t>в школе для детей с ОВЗ, в т.ч. учебники из ОРФ</t>
    </r>
  </si>
  <si>
    <t>(среднее число по умолчанию ровняется 6)</t>
  </si>
  <si>
    <t xml:space="preserve">Обеспеченность учащихся (без детей с ОВЗ) учебниками </t>
  </si>
  <si>
    <t>Обеспеченность учебниками  детей с ОВЗ</t>
  </si>
  <si>
    <r>
      <t xml:space="preserve">Наличие учебников в печатной форме </t>
    </r>
    <r>
      <rPr>
        <b/>
        <u val="single"/>
        <sz val="12"/>
        <rFont val="Times New Roman"/>
        <family val="1"/>
      </rPr>
      <t xml:space="preserve">используемых </t>
    </r>
    <r>
      <rPr>
        <b/>
        <sz val="12"/>
        <rFont val="Times New Roman"/>
        <family val="1"/>
      </rPr>
      <t xml:space="preserve">в школе, в т.ч. учебники из ОРФ,  </t>
    </r>
    <r>
      <rPr>
        <b/>
        <u val="single"/>
        <sz val="12"/>
        <rFont val="Times New Roman"/>
        <family val="1"/>
      </rPr>
      <t xml:space="preserve">без учебников для детей с ОВЗ </t>
    </r>
  </si>
  <si>
    <r>
      <t xml:space="preserve">Наличие учебников в электронной форме </t>
    </r>
    <r>
      <rPr>
        <b/>
        <u val="single"/>
        <sz val="12"/>
        <rFont val="Times New Roman"/>
        <family val="1"/>
      </rPr>
      <t>используемых</t>
    </r>
    <r>
      <rPr>
        <b/>
        <sz val="12"/>
        <rFont val="Times New Roman"/>
        <family val="1"/>
      </rPr>
      <t xml:space="preserve"> в школе,без учебников для детей с ОВЗ </t>
    </r>
  </si>
  <si>
    <r>
      <t xml:space="preserve">Наличие учебников в электронной форме </t>
    </r>
    <r>
      <rPr>
        <b/>
        <u val="single"/>
        <sz val="12"/>
        <rFont val="Times New Roman"/>
        <family val="1"/>
      </rPr>
      <t>используемых</t>
    </r>
    <r>
      <rPr>
        <b/>
        <sz val="12"/>
        <rFont val="Times New Roman"/>
        <family val="1"/>
      </rPr>
      <t xml:space="preserve"> в школе для детей с ОВЗ </t>
    </r>
  </si>
  <si>
    <t xml:space="preserve">Среднее количество учебников на одного ученика с ОВЗ в школе </t>
  </si>
  <si>
    <t>Потребность в учебниках для детей с ОВЗ (в случае отрицательного значения, потребность в учебниках отсутствует)</t>
  </si>
  <si>
    <t>Общая потребность в закупке учебников для детей с ОВЗ (в случае отрицательного значения, потребность в учебниках отсутствует)</t>
  </si>
  <si>
    <t>за счет каких средств</t>
  </si>
  <si>
    <t>Средняя стоимость комплекта 1 учебника, без учета подаренных учебников</t>
  </si>
  <si>
    <t>полученное кол-во комплектов</t>
  </si>
  <si>
    <t>переданное кол-во комплектов</t>
  </si>
  <si>
    <t>адрес электронной почты</t>
  </si>
  <si>
    <t xml:space="preserve">ссылка на размещение приказа о работе ОРФ </t>
  </si>
  <si>
    <t xml:space="preserve">ФИО (полностью)  ответственного за работу ОРФ </t>
  </si>
  <si>
    <t>(среднее число по умолчанию ровняется 13)</t>
  </si>
  <si>
    <r>
      <t xml:space="preserve">сумма рублей  </t>
    </r>
    <r>
      <rPr>
        <i/>
        <sz val="12"/>
        <rFont val="Times New Roman"/>
        <family val="1"/>
      </rPr>
      <t xml:space="preserve">(рассчитывается автоматически)  </t>
    </r>
  </si>
  <si>
    <r>
      <t xml:space="preserve">кол-во комплектов </t>
    </r>
    <r>
      <rPr>
        <i/>
        <sz val="12"/>
        <color indexed="8"/>
        <rFont val="Times New Roman"/>
        <family val="1"/>
      </rPr>
      <t>(рассчитывается автоматически)</t>
    </r>
    <r>
      <rPr>
        <sz val="12"/>
        <color indexed="8"/>
        <rFont val="Times New Roman"/>
        <family val="1"/>
      </rPr>
      <t xml:space="preserve"> </t>
    </r>
  </si>
  <si>
    <r>
      <t xml:space="preserve">сумма рублей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</si>
  <si>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r>
      <t xml:space="preserve">кол-во комплектов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</si>
  <si>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r>
      <t xml:space="preserve">процент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</si>
  <si>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t>контактный телефон (рабочий):</t>
  </si>
  <si>
    <t>контактный телефон (мобильный, рабочий ):</t>
  </si>
  <si>
    <t>контактный телефон (мобильный, рабочий)</t>
  </si>
  <si>
    <t>_______________________________________________</t>
  </si>
  <si>
    <r>
      <t xml:space="preserve">Обеспеченность учебниками учащихся, </t>
    </r>
    <r>
      <rPr>
        <b/>
        <sz val="12"/>
        <color indexed="40"/>
        <rFont val="Times New Roman"/>
        <family val="1"/>
      </rPr>
      <t xml:space="preserve">общее зачение </t>
    </r>
    <r>
      <rPr>
        <b/>
        <sz val="12"/>
        <color indexed="8"/>
        <rFont val="Times New Roman"/>
        <family val="1"/>
      </rPr>
      <t>(дети без ОВЗ+с ОВЗ)</t>
    </r>
  </si>
  <si>
    <t>МКОУ "Беловская СОШ"</t>
  </si>
  <si>
    <t>МКОУ "Зеленорощинская СОШ"</t>
  </si>
  <si>
    <t>МКОУ "Пановская СОШ"</t>
  </si>
  <si>
    <t>МКОУ "Ребрихинская СОШ"</t>
  </si>
  <si>
    <t>МБОУ "Станционно-Ребрихинская СОШ"</t>
  </si>
  <si>
    <t xml:space="preserve">МКОУ "Усть-Мосихинская СОШ" </t>
  </si>
  <si>
    <t>АИС "Книгозаказ"</t>
  </si>
  <si>
    <t>НидентальТатьяна Юрьевна</t>
  </si>
  <si>
    <t>nidental.tatjana@rambler.ru</t>
  </si>
  <si>
    <t xml:space="preserve"> http://komitetrebricha.ucoz.ru/index/shkolnye_biblioteki/0-51</t>
  </si>
  <si>
    <t>Руководитель МОУО                                                                                                                        Е. А Карпова</t>
  </si>
  <si>
    <t>(ФИО)</t>
  </si>
  <si>
    <t>Ниденталь Татьяна Юрьевна</t>
  </si>
  <si>
    <r>
      <t>Информация об обеспечении обучающихся по основным общеобразовательным программам бесплатными учебниками</t>
    </r>
    <r>
      <rPr>
        <b/>
        <sz val="14"/>
        <color indexed="10"/>
        <rFont val="Times New Roman"/>
        <family val="1"/>
      </rPr>
      <t xml:space="preserve"> в 2023/2024 учебном году</t>
    </r>
    <r>
      <rPr>
        <b/>
        <sz val="19"/>
        <color indexed="40"/>
        <rFont val="Times New Roman"/>
        <family val="1"/>
      </rPr>
      <t>(на01.09.2022)</t>
    </r>
  </si>
  <si>
    <t xml:space="preserve">Приобретено за счет краевых средств в 2023 году </t>
  </si>
  <si>
    <t xml:space="preserve">Приобретено за счет муниципальных средств в 2023 году </t>
  </si>
  <si>
    <t xml:space="preserve">Приобретено за счет иных средств в 2023 году </t>
  </si>
  <si>
    <t xml:space="preserve">Способ приобретения учебников (школа приобретает самостоятельно,  объединение заказов нескольких школ, объединение заказов  всех школ МОУО. С указанием организаций приобретения) в 2023 году </t>
  </si>
  <si>
    <t xml:space="preserve">Подарено учебников в 2023 году </t>
  </si>
  <si>
    <t>Учебники из ОРФ в 2023 году</t>
  </si>
  <si>
    <t xml:space="preserve">Общее количество приобретенных учебников в 2023 году </t>
  </si>
  <si>
    <r>
      <t>Обучающихся детей с ОВЗ в школе на</t>
    </r>
    <r>
      <rPr>
        <b/>
        <sz val="12"/>
        <color indexed="10"/>
        <rFont val="Times New Roman"/>
        <family val="1"/>
      </rPr>
      <t xml:space="preserve"> 01.12</t>
    </r>
    <r>
      <rPr>
        <b/>
        <sz val="12"/>
        <color indexed="40"/>
        <rFont val="Times New Roman"/>
        <family val="1"/>
      </rPr>
      <t>.2023</t>
    </r>
  </si>
  <si>
    <r>
      <t xml:space="preserve">Обучающихся в школе на </t>
    </r>
    <r>
      <rPr>
        <b/>
        <sz val="12"/>
        <color indexed="10"/>
        <rFont val="Times New Roman"/>
        <family val="1"/>
      </rPr>
      <t>01.12.</t>
    </r>
    <r>
      <rPr>
        <b/>
        <sz val="12"/>
        <color indexed="40"/>
        <rFont val="Times New Roman"/>
        <family val="1"/>
      </rPr>
      <t>2023</t>
    </r>
    <r>
      <rPr>
        <b/>
        <sz val="12"/>
        <color indexed="10"/>
        <rFont val="Times New Roman"/>
        <family val="1"/>
      </rPr>
      <t>,</t>
    </r>
    <r>
      <rPr>
        <b/>
        <u val="single"/>
        <sz val="12"/>
        <rFont val="Times New Roman"/>
        <family val="1"/>
      </rPr>
      <t xml:space="preserve"> без детей с ОВЗ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</si>
</sst>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"/>
    <numFmt numFmtId="180" formatCode="[$-FC19]d\ mmmm\ yyyy\ &quot;г.&quot;"/>
    <numFmt numFmtId="181" formatCode="0.0000000"/>
    <numFmt numFmtId="182" formatCode="0.000000"/>
    <numFmt numFmtId="183" formatCode="0.00000"/>
    <numFmt numFmtId="184" formatCode="0.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4"/>
      <color indexed="10"/>
      <name val="Times New Roman"/>
      <family val="1"/>
    </font>
    <font>
      <b/>
      <sz val="19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rgb="FF262626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172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2" xfId="5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3" borderId="12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53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right"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0" fontId="4" fillId="10" borderId="10" xfId="53" applyNumberFormat="1" applyFont="1" applyFill="1" applyBorder="1" applyAlignment="1" applyProtection="1">
      <alignment horizontal="center" vertical="top" wrapText="1"/>
      <protection locked="0"/>
    </xf>
    <xf numFmtId="1" fontId="0" fillId="10" borderId="10" xfId="0" applyNumberForma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1" fontId="0" fillId="10" borderId="10" xfId="0" applyNumberFormat="1" applyFill="1" applyBorder="1" applyAlignment="1" applyProtection="1">
      <alignment horizontal="right" vertical="center" wrapText="1"/>
      <protection/>
    </xf>
    <xf numFmtId="2" fontId="0" fillId="10" borderId="10" xfId="0" applyNumberFormat="1" applyFill="1" applyBorder="1" applyAlignment="1" applyProtection="1">
      <alignment horizontal="center" vertical="center" wrapText="1"/>
      <protection locked="0"/>
    </xf>
    <xf numFmtId="1" fontId="35" fillId="10" borderId="10" xfId="0" applyNumberFormat="1" applyFont="1" applyFill="1" applyBorder="1" applyAlignment="1" applyProtection="1">
      <alignment horizontal="center" vertical="center"/>
      <protection/>
    </xf>
    <xf numFmtId="0" fontId="35" fillId="10" borderId="13" xfId="0" applyFont="1" applyFill="1" applyBorder="1" applyAlignment="1" applyProtection="1">
      <alignment horizontal="center" vertical="center"/>
      <protection/>
    </xf>
    <xf numFmtId="0" fontId="63" fillId="10" borderId="10" xfId="0" applyNumberFormat="1" applyFont="1" applyFill="1" applyBorder="1" applyAlignment="1" applyProtection="1">
      <alignment horizontal="center" vertical="top" wrapText="1"/>
      <protection locked="0"/>
    </xf>
    <xf numFmtId="0" fontId="63" fillId="10" borderId="13" xfId="0" applyNumberFormat="1" applyFont="1" applyFill="1" applyBorder="1" applyAlignment="1" applyProtection="1">
      <alignment horizontal="center" vertical="top" wrapText="1"/>
      <protection locked="0"/>
    </xf>
    <xf numFmtId="0" fontId="35" fillId="10" borderId="11" xfId="0" applyFont="1" applyFill="1" applyBorder="1" applyAlignment="1" applyProtection="1">
      <alignment horizontal="center" vertical="center"/>
      <protection locked="0"/>
    </xf>
    <xf numFmtId="0" fontId="35" fillId="10" borderId="11" xfId="0" applyFont="1" applyFill="1" applyBorder="1" applyAlignment="1" applyProtection="1">
      <alignment horizontal="center" vertical="center"/>
      <protection/>
    </xf>
    <xf numFmtId="1" fontId="35" fillId="10" borderId="15" xfId="0" applyNumberFormat="1" applyFont="1" applyFill="1" applyBorder="1" applyAlignment="1" applyProtection="1">
      <alignment horizontal="center" vertical="center"/>
      <protection/>
    </xf>
    <xf numFmtId="1" fontId="35" fillId="10" borderId="21" xfId="0" applyNumberFormat="1" applyFont="1" applyFill="1" applyBorder="1" applyAlignment="1" applyProtection="1">
      <alignment horizontal="center" vertical="center"/>
      <protection/>
    </xf>
    <xf numFmtId="1" fontId="35" fillId="10" borderId="10" xfId="0" applyNumberFormat="1" applyFont="1" applyFill="1" applyBorder="1" applyAlignment="1" applyProtection="1">
      <alignment horizontal="center" vertical="center"/>
      <protection locked="0"/>
    </xf>
    <xf numFmtId="0" fontId="63" fillId="10" borderId="22" xfId="0" applyNumberFormat="1" applyFont="1" applyFill="1" applyBorder="1" applyAlignment="1" applyProtection="1">
      <alignment horizontal="center" vertical="top" wrapText="1"/>
      <protection locked="0"/>
    </xf>
    <xf numFmtId="0" fontId="64" fillId="0" borderId="0" xfId="0" applyFont="1" applyAlignment="1">
      <alignment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2" fontId="58" fillId="0" borderId="10" xfId="0" applyNumberFormat="1" applyFont="1" applyBorder="1" applyAlignment="1" applyProtection="1">
      <alignment horizontal="right" vertical="center" wrapText="1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66" fillId="10" borderId="23" xfId="0" applyFont="1" applyFill="1" applyBorder="1" applyAlignment="1" applyProtection="1">
      <alignment horizontal="center" vertical="top" wrapText="1"/>
      <protection locked="0"/>
    </xf>
    <xf numFmtId="0" fontId="65" fillId="10" borderId="24" xfId="0" applyFont="1" applyFill="1" applyBorder="1" applyAlignment="1" applyProtection="1">
      <alignment horizontal="center" vertical="top" wrapText="1"/>
      <protection locked="0"/>
    </xf>
    <xf numFmtId="0" fontId="3" fillId="33" borderId="25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8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3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24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34" borderId="24" xfId="53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53" applyNumberFormat="1" applyFont="1" applyFill="1" applyBorder="1" applyAlignment="1" applyProtection="1">
      <alignment horizontal="center" vertical="top" wrapText="1"/>
      <protection locked="0"/>
    </xf>
    <xf numFmtId="0" fontId="66" fillId="10" borderId="24" xfId="0" applyFont="1" applyFill="1" applyBorder="1" applyAlignment="1" applyProtection="1">
      <alignment horizontal="center" vertical="top" wrapText="1"/>
      <protection locked="0"/>
    </xf>
    <xf numFmtId="0" fontId="0" fillId="10" borderId="10" xfId="0" applyFill="1" applyBorder="1" applyAlignment="1" applyProtection="1">
      <alignment horizontal="center" vertical="top" wrapText="1"/>
      <protection locked="0"/>
    </xf>
    <xf numFmtId="0" fontId="66" fillId="10" borderId="31" xfId="0" applyFont="1" applyFill="1" applyBorder="1" applyAlignment="1" applyProtection="1">
      <alignment horizontal="center" vertical="top" wrapText="1"/>
      <protection locked="0"/>
    </xf>
    <xf numFmtId="0" fontId="65" fillId="10" borderId="13" xfId="0" applyFont="1" applyFill="1" applyBorder="1" applyAlignment="1" applyProtection="1">
      <alignment horizontal="center" vertical="top" wrapText="1"/>
      <protection locked="0"/>
    </xf>
    <xf numFmtId="0" fontId="5" fillId="0" borderId="32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2" xfId="53" applyNumberFormat="1" applyFont="1" applyFill="1" applyBorder="1" applyAlignment="1" applyProtection="1">
      <alignment horizontal="center" vertical="top" wrapText="1"/>
      <protection locked="0"/>
    </xf>
    <xf numFmtId="0" fontId="65" fillId="0" borderId="0" xfId="0" applyFont="1" applyAlignment="1" applyProtection="1">
      <alignment horizontal="right"/>
      <protection locked="0"/>
    </xf>
    <xf numFmtId="0" fontId="66" fillId="10" borderId="33" xfId="0" applyFont="1" applyFill="1" applyBorder="1" applyAlignment="1" applyProtection="1">
      <alignment horizontal="center" vertical="top" wrapText="1"/>
      <protection locked="0"/>
    </xf>
    <xf numFmtId="0" fontId="65" fillId="10" borderId="22" xfId="0" applyFont="1" applyFill="1" applyBorder="1" applyAlignment="1" applyProtection="1">
      <alignment horizontal="center" vertical="top" wrapText="1"/>
      <protection locked="0"/>
    </xf>
    <xf numFmtId="0" fontId="4" fillId="0" borderId="32" xfId="53" applyNumberFormat="1" applyFont="1" applyFill="1" applyBorder="1" applyAlignment="1" applyProtection="1">
      <alignment horizontal="center" vertical="center"/>
      <protection locked="0"/>
    </xf>
    <xf numFmtId="0" fontId="4" fillId="0" borderId="12" xfId="53" applyNumberFormat="1" applyFont="1" applyFill="1" applyBorder="1" applyAlignment="1" applyProtection="1">
      <alignment horizontal="center" vertical="center"/>
      <protection locked="0"/>
    </xf>
    <xf numFmtId="0" fontId="4" fillId="0" borderId="24" xfId="53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3" applyNumberFormat="1" applyFont="1" applyFill="1" applyBorder="1" applyAlignment="1" applyProtection="1">
      <alignment horizontal="center" vertical="center" textRotation="90"/>
      <protection locked="0"/>
    </xf>
    <xf numFmtId="0" fontId="5" fillId="11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11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11" borderId="10" xfId="53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34" borderId="34" xfId="0" applyFont="1" applyFill="1" applyBorder="1" applyAlignment="1" applyProtection="1">
      <alignment horizontal="center" vertical="top" textRotation="89"/>
      <protection locked="0"/>
    </xf>
    <xf numFmtId="0" fontId="5" fillId="34" borderId="23" xfId="0" applyFont="1" applyFill="1" applyBorder="1" applyAlignment="1" applyProtection="1">
      <alignment horizontal="center" vertical="top" textRotation="89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left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0" xfId="0" applyFont="1" applyAlignment="1" applyProtection="1">
      <alignment/>
      <protection locked="0"/>
    </xf>
    <xf numFmtId="0" fontId="5" fillId="0" borderId="35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6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7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8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3" xfId="53" applyNumberFormat="1" applyFont="1" applyFill="1" applyBorder="1" applyAlignment="1" applyProtection="1">
      <alignment horizontal="center" vertical="top" wrapText="1"/>
      <protection locked="0"/>
    </xf>
    <xf numFmtId="0" fontId="61" fillId="0" borderId="0" xfId="0" applyFont="1" applyAlignment="1" applyProtection="1">
      <alignment horizontal="right"/>
      <protection locked="0"/>
    </xf>
    <xf numFmtId="0" fontId="5" fillId="10" borderId="37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11" xfId="53" applyNumberFormat="1" applyFont="1" applyFill="1" applyBorder="1" applyAlignment="1" applyProtection="1">
      <alignment horizontal="center" vertical="top" wrapText="1"/>
      <protection locked="0"/>
    </xf>
    <xf numFmtId="0" fontId="63" fillId="0" borderId="38" xfId="0" applyFont="1" applyBorder="1" applyAlignment="1" applyProtection="1">
      <alignment horizontal="left" vertical="top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view="pageBreakPreview" zoomScale="80" zoomScaleNormal="75" zoomScaleSheetLayoutView="80" zoomScalePageLayoutView="0" workbookViewId="0" topLeftCell="E10">
      <selection activeCell="W10" sqref="W10"/>
    </sheetView>
  </sheetViews>
  <sheetFormatPr defaultColWidth="9.140625" defaultRowHeight="15"/>
  <cols>
    <col min="1" max="1" width="2.57421875" style="1" customWidth="1"/>
    <col min="2" max="2" width="6.8515625" style="1" customWidth="1"/>
    <col min="3" max="3" width="5.57421875" style="1" customWidth="1"/>
    <col min="4" max="4" width="37.8515625" style="1" customWidth="1"/>
    <col min="5" max="7" width="13.8515625" style="1" bestFit="1" customWidth="1"/>
    <col min="8" max="11" width="9.140625" style="1" customWidth="1"/>
    <col min="12" max="13" width="19.140625" style="1" customWidth="1"/>
    <col min="14" max="14" width="9.140625" style="1" customWidth="1"/>
    <col min="15" max="15" width="11.140625" style="1" customWidth="1"/>
    <col min="16" max="16" width="9.140625" style="1" customWidth="1"/>
    <col min="17" max="17" width="11.140625" style="1" customWidth="1"/>
    <col min="18" max="18" width="10.421875" style="1" customWidth="1"/>
    <col min="19" max="19" width="12.140625" style="1" customWidth="1"/>
    <col min="20" max="20" width="10.00390625" style="1" customWidth="1"/>
    <col min="21" max="21" width="9.140625" style="1" customWidth="1"/>
    <col min="22" max="22" width="12.140625" style="1" customWidth="1"/>
    <col min="23" max="23" width="14.28125" style="1" customWidth="1"/>
    <col min="24" max="24" width="13.00390625" style="1" customWidth="1"/>
    <col min="25" max="25" width="12.140625" style="1" customWidth="1"/>
    <col min="26" max="26" width="17.00390625" style="1" customWidth="1"/>
    <col min="27" max="30" width="17.7109375" style="1" customWidth="1"/>
    <col min="31" max="31" width="16.00390625" style="1" customWidth="1"/>
    <col min="32" max="33" width="17.7109375" style="1" customWidth="1"/>
    <col min="34" max="35" width="18.8515625" style="1" customWidth="1"/>
    <col min="36" max="36" width="10.28125" style="1" customWidth="1"/>
    <col min="37" max="16384" width="9.140625" style="1" customWidth="1"/>
  </cols>
  <sheetData>
    <row r="1" spans="15:35" ht="16.5" thickBot="1"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82" t="s">
        <v>10</v>
      </c>
      <c r="AA1" s="82"/>
      <c r="AB1" s="82"/>
      <c r="AC1" s="82"/>
      <c r="AD1" s="82"/>
      <c r="AE1" s="82"/>
      <c r="AF1" s="82"/>
      <c r="AG1" s="82"/>
      <c r="AH1" s="82"/>
      <c r="AI1" s="82"/>
    </row>
    <row r="2" spans="1:36" ht="14.25" customHeight="1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6"/>
    </row>
    <row r="3" spans="1:36" ht="25.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9"/>
    </row>
    <row r="4" spans="1:36" ht="29.25" customHeight="1">
      <c r="A4" s="85" t="s">
        <v>0</v>
      </c>
      <c r="B4" s="87" t="s">
        <v>1</v>
      </c>
      <c r="C4" s="89" t="s">
        <v>11</v>
      </c>
      <c r="D4" s="90"/>
      <c r="E4" s="70" t="s">
        <v>61</v>
      </c>
      <c r="F4" s="70"/>
      <c r="G4" s="70" t="s">
        <v>62</v>
      </c>
      <c r="H4" s="70"/>
      <c r="I4" s="101" t="s">
        <v>63</v>
      </c>
      <c r="J4" s="102"/>
      <c r="K4" s="103"/>
      <c r="L4" s="72" t="s">
        <v>30</v>
      </c>
      <c r="M4" s="70" t="s">
        <v>64</v>
      </c>
      <c r="N4" s="70" t="s">
        <v>65</v>
      </c>
      <c r="O4" s="70"/>
      <c r="P4" s="70" t="s">
        <v>66</v>
      </c>
      <c r="Q4" s="70"/>
      <c r="R4" s="72" t="s">
        <v>67</v>
      </c>
      <c r="S4" s="72"/>
      <c r="T4" s="72"/>
      <c r="U4" s="108"/>
      <c r="V4" s="80" t="s">
        <v>23</v>
      </c>
      <c r="W4" s="70" t="s">
        <v>24</v>
      </c>
      <c r="X4" s="72" t="s">
        <v>9</v>
      </c>
      <c r="Y4" s="74" t="s">
        <v>69</v>
      </c>
      <c r="Z4" s="76" t="s">
        <v>13</v>
      </c>
      <c r="AA4" s="78" t="s">
        <v>14</v>
      </c>
      <c r="AB4" s="80" t="s">
        <v>19</v>
      </c>
      <c r="AC4" s="70" t="s">
        <v>25</v>
      </c>
      <c r="AD4" s="72" t="s">
        <v>26</v>
      </c>
      <c r="AE4" s="74" t="s">
        <v>68</v>
      </c>
      <c r="AF4" s="76" t="s">
        <v>27</v>
      </c>
      <c r="AG4" s="78" t="s">
        <v>28</v>
      </c>
      <c r="AH4" s="83" t="s">
        <v>21</v>
      </c>
      <c r="AI4" s="83" t="s">
        <v>22</v>
      </c>
      <c r="AJ4" s="62" t="s">
        <v>46</v>
      </c>
    </row>
    <row r="5" spans="1:36" ht="256.5" customHeight="1">
      <c r="A5" s="86"/>
      <c r="B5" s="88"/>
      <c r="C5" s="91"/>
      <c r="D5" s="91"/>
      <c r="E5" s="71"/>
      <c r="F5" s="71"/>
      <c r="G5" s="71"/>
      <c r="H5" s="71"/>
      <c r="I5" s="104"/>
      <c r="J5" s="105"/>
      <c r="K5" s="106"/>
      <c r="L5" s="73"/>
      <c r="M5" s="71"/>
      <c r="N5" s="71"/>
      <c r="O5" s="71"/>
      <c r="P5" s="71"/>
      <c r="Q5" s="71"/>
      <c r="R5" s="73"/>
      <c r="S5" s="73"/>
      <c r="T5" s="73"/>
      <c r="U5" s="109"/>
      <c r="V5" s="81"/>
      <c r="W5" s="71"/>
      <c r="X5" s="73"/>
      <c r="Y5" s="75"/>
      <c r="Z5" s="77"/>
      <c r="AA5" s="79"/>
      <c r="AB5" s="81"/>
      <c r="AC5" s="71"/>
      <c r="AD5" s="73"/>
      <c r="AE5" s="75"/>
      <c r="AF5" s="77"/>
      <c r="AG5" s="79"/>
      <c r="AH5" s="84"/>
      <c r="AI5" s="84"/>
      <c r="AJ5" s="63"/>
    </row>
    <row r="6" spans="1:36" s="6" customFormat="1" ht="132" customHeight="1">
      <c r="A6" s="86"/>
      <c r="B6" s="88"/>
      <c r="C6" s="91"/>
      <c r="D6" s="91"/>
      <c r="E6" s="2" t="s">
        <v>2</v>
      </c>
      <c r="F6" s="3" t="s">
        <v>3</v>
      </c>
      <c r="G6" s="2" t="s">
        <v>2</v>
      </c>
      <c r="H6" s="3" t="s">
        <v>3</v>
      </c>
      <c r="I6" s="2" t="s">
        <v>2</v>
      </c>
      <c r="J6" s="2" t="s">
        <v>4</v>
      </c>
      <c r="K6" s="2" t="s">
        <v>29</v>
      </c>
      <c r="L6" s="41" t="s">
        <v>37</v>
      </c>
      <c r="M6" s="71"/>
      <c r="N6" s="2" t="s">
        <v>2</v>
      </c>
      <c r="O6" s="2" t="s">
        <v>4</v>
      </c>
      <c r="P6" s="2" t="s">
        <v>31</v>
      </c>
      <c r="Q6" s="2" t="s">
        <v>32</v>
      </c>
      <c r="R6" s="41" t="s">
        <v>15</v>
      </c>
      <c r="S6" s="41" t="s">
        <v>16</v>
      </c>
      <c r="T6" s="2" t="s">
        <v>17</v>
      </c>
      <c r="U6" s="4" t="s">
        <v>4</v>
      </c>
      <c r="V6" s="5" t="s">
        <v>7</v>
      </c>
      <c r="W6" s="2" t="s">
        <v>18</v>
      </c>
      <c r="X6" s="41" t="s">
        <v>36</v>
      </c>
      <c r="Y6" s="2" t="s">
        <v>8</v>
      </c>
      <c r="Z6" s="48" t="s">
        <v>38</v>
      </c>
      <c r="AA6" s="49" t="s">
        <v>39</v>
      </c>
      <c r="AB6" s="5" t="s">
        <v>7</v>
      </c>
      <c r="AC6" s="2" t="s">
        <v>18</v>
      </c>
      <c r="AD6" s="41" t="s">
        <v>20</v>
      </c>
      <c r="AE6" s="2" t="s">
        <v>8</v>
      </c>
      <c r="AF6" s="48" t="s">
        <v>40</v>
      </c>
      <c r="AG6" s="49" t="s">
        <v>39</v>
      </c>
      <c r="AH6" s="55" t="s">
        <v>41</v>
      </c>
      <c r="AI6" s="55" t="s">
        <v>41</v>
      </c>
      <c r="AJ6" s="55" t="s">
        <v>41</v>
      </c>
    </row>
    <row r="7" spans="1:36" s="15" customFormat="1" ht="11.25" customHeight="1">
      <c r="A7" s="7">
        <v>1</v>
      </c>
      <c r="B7" s="8">
        <v>2</v>
      </c>
      <c r="C7" s="97">
        <v>3</v>
      </c>
      <c r="D7" s="97"/>
      <c r="E7" s="8">
        <v>4</v>
      </c>
      <c r="F7" s="8">
        <v>5</v>
      </c>
      <c r="G7" s="8">
        <v>6</v>
      </c>
      <c r="H7" s="8">
        <v>7</v>
      </c>
      <c r="I7" s="8">
        <v>8</v>
      </c>
      <c r="J7" s="9">
        <v>9</v>
      </c>
      <c r="K7" s="9">
        <v>10</v>
      </c>
      <c r="L7" s="9">
        <v>11</v>
      </c>
      <c r="M7" s="8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9">
        <v>18</v>
      </c>
      <c r="T7" s="9">
        <v>19</v>
      </c>
      <c r="U7" s="10">
        <v>20</v>
      </c>
      <c r="V7" s="11">
        <v>21</v>
      </c>
      <c r="W7" s="9">
        <v>22</v>
      </c>
      <c r="X7" s="9">
        <v>23</v>
      </c>
      <c r="Y7" s="9">
        <v>24</v>
      </c>
      <c r="Z7" s="9">
        <v>25</v>
      </c>
      <c r="AA7" s="12">
        <v>26</v>
      </c>
      <c r="AB7" s="13">
        <v>27</v>
      </c>
      <c r="AC7" s="10">
        <v>28</v>
      </c>
      <c r="AD7" s="10">
        <v>29</v>
      </c>
      <c r="AE7" s="10">
        <v>30</v>
      </c>
      <c r="AF7" s="10">
        <v>31</v>
      </c>
      <c r="AG7" s="12">
        <v>32</v>
      </c>
      <c r="AH7" s="14">
        <v>33</v>
      </c>
      <c r="AI7" s="14">
        <v>34</v>
      </c>
      <c r="AJ7" s="14">
        <v>35</v>
      </c>
    </row>
    <row r="8" spans="1:36" s="27" customFormat="1" ht="28.5" customHeight="1">
      <c r="A8" s="94">
        <v>1</v>
      </c>
      <c r="B8" s="95"/>
      <c r="C8" s="16">
        <v>1</v>
      </c>
      <c r="D8" s="17" t="s">
        <v>47</v>
      </c>
      <c r="E8" s="18">
        <v>426</v>
      </c>
      <c r="F8" s="57">
        <v>379446</v>
      </c>
      <c r="G8" s="18"/>
      <c r="H8" s="18"/>
      <c r="I8" s="18"/>
      <c r="J8" s="19"/>
      <c r="K8" s="19"/>
      <c r="L8" s="42">
        <f aca="true" t="shared" si="0" ref="L8:L13">(F8+H8+J8)/(E8+G8+I8)</f>
        <v>890.7183098591549</v>
      </c>
      <c r="M8" s="20" t="s">
        <v>53</v>
      </c>
      <c r="N8" s="18"/>
      <c r="O8" s="21"/>
      <c r="P8" s="18"/>
      <c r="Q8" s="21"/>
      <c r="R8" s="43">
        <f aca="true" t="shared" si="1" ref="R8:R13">E8+G8+I8+N8+P8</f>
        <v>426</v>
      </c>
      <c r="S8" s="44">
        <f aca="true" t="shared" si="2" ref="S8:S13">F8+H8+J8+O8</f>
        <v>379446</v>
      </c>
      <c r="T8" s="22"/>
      <c r="U8" s="23"/>
      <c r="V8" s="24">
        <v>3318</v>
      </c>
      <c r="W8" s="22"/>
      <c r="X8" s="45">
        <v>13</v>
      </c>
      <c r="Y8" s="22">
        <v>255</v>
      </c>
      <c r="Z8" s="46">
        <f aca="true" t="shared" si="3" ref="Z8:Z13">(Y8*X8)-(V8+W8)</f>
        <v>-3</v>
      </c>
      <c r="AA8" s="47">
        <f aca="true" t="shared" si="4" ref="AA8:AA13">Z8*L8</f>
        <v>-2672.154929577465</v>
      </c>
      <c r="AB8" s="25">
        <v>54</v>
      </c>
      <c r="AC8" s="26"/>
      <c r="AD8" s="50">
        <v>6</v>
      </c>
      <c r="AE8" s="26">
        <v>9</v>
      </c>
      <c r="AF8" s="51">
        <f aca="true" t="shared" si="5" ref="AF8:AF13">(AE8*AD8)-(AB8+AC8)</f>
        <v>0</v>
      </c>
      <c r="AG8" s="47">
        <f aca="true" t="shared" si="6" ref="AG8:AG13">AF8*L8</f>
        <v>0</v>
      </c>
      <c r="AH8" s="52">
        <f aca="true" t="shared" si="7" ref="AH8:AH13">((V8+W8)/(Y8*X8))*100</f>
        <v>100.09049773755656</v>
      </c>
      <c r="AI8" s="53">
        <f aca="true" t="shared" si="8" ref="AI8:AI13">IF(AE8=0,"",((AB8+AC8)/(AE8*AD8))*100)</f>
        <v>100</v>
      </c>
      <c r="AJ8" s="54">
        <f aca="true" t="shared" si="9" ref="AJ8:AJ14">AVERAGE(AH8:AI8)</f>
        <v>100.04524886877829</v>
      </c>
    </row>
    <row r="9" spans="1:36" s="27" customFormat="1" ht="33" customHeight="1">
      <c r="A9" s="94"/>
      <c r="B9" s="96"/>
      <c r="C9" s="16">
        <v>2</v>
      </c>
      <c r="D9" s="17" t="s">
        <v>48</v>
      </c>
      <c r="E9" s="18">
        <v>273</v>
      </c>
      <c r="F9" s="18">
        <v>181023</v>
      </c>
      <c r="G9" s="18"/>
      <c r="H9" s="18"/>
      <c r="I9" s="18"/>
      <c r="J9" s="18"/>
      <c r="K9" s="18"/>
      <c r="L9" s="42">
        <f t="shared" si="0"/>
        <v>663.0879120879121</v>
      </c>
      <c r="M9" s="20" t="s">
        <v>53</v>
      </c>
      <c r="N9" s="18"/>
      <c r="O9" s="21"/>
      <c r="P9" s="18">
        <v>42</v>
      </c>
      <c r="Q9" s="21">
        <v>70</v>
      </c>
      <c r="R9" s="43">
        <v>232</v>
      </c>
      <c r="S9" s="44">
        <f t="shared" si="2"/>
        <v>181023</v>
      </c>
      <c r="T9" s="22"/>
      <c r="U9" s="23"/>
      <c r="V9" s="24">
        <v>1692</v>
      </c>
      <c r="W9" s="22"/>
      <c r="X9" s="45">
        <v>13</v>
      </c>
      <c r="Y9" s="22">
        <v>130</v>
      </c>
      <c r="Z9" s="46">
        <f t="shared" si="3"/>
        <v>-2</v>
      </c>
      <c r="AA9" s="47">
        <f t="shared" si="4"/>
        <v>-1326.1758241758241</v>
      </c>
      <c r="AB9" s="25">
        <v>24</v>
      </c>
      <c r="AC9" s="26"/>
      <c r="AD9" s="50">
        <v>6</v>
      </c>
      <c r="AE9" s="26">
        <v>4</v>
      </c>
      <c r="AF9" s="51">
        <f t="shared" si="5"/>
        <v>0</v>
      </c>
      <c r="AG9" s="47">
        <f t="shared" si="6"/>
        <v>0</v>
      </c>
      <c r="AH9" s="52">
        <f t="shared" si="7"/>
        <v>100.11834319526626</v>
      </c>
      <c r="AI9" s="53">
        <f t="shared" si="8"/>
        <v>100</v>
      </c>
      <c r="AJ9" s="54">
        <f t="shared" si="9"/>
        <v>100.05917159763314</v>
      </c>
    </row>
    <row r="10" spans="1:36" s="27" customFormat="1" ht="24" customHeight="1">
      <c r="A10" s="94"/>
      <c r="B10" s="96"/>
      <c r="C10" s="16">
        <v>3</v>
      </c>
      <c r="D10" s="17" t="s">
        <v>49</v>
      </c>
      <c r="E10" s="18">
        <v>246</v>
      </c>
      <c r="F10" s="18">
        <v>225121</v>
      </c>
      <c r="G10" s="60"/>
      <c r="H10" s="18"/>
      <c r="I10" s="18"/>
      <c r="J10" s="18"/>
      <c r="K10" s="18"/>
      <c r="L10" s="42">
        <f t="shared" si="0"/>
        <v>915.1260162601626</v>
      </c>
      <c r="M10" s="20" t="s">
        <v>53</v>
      </c>
      <c r="N10" s="18"/>
      <c r="O10" s="21"/>
      <c r="P10" s="18"/>
      <c r="Q10" s="21"/>
      <c r="R10" s="43">
        <f t="shared" si="1"/>
        <v>246</v>
      </c>
      <c r="S10" s="44">
        <f t="shared" si="2"/>
        <v>225121</v>
      </c>
      <c r="T10" s="22"/>
      <c r="U10" s="23"/>
      <c r="V10" s="24">
        <v>2008</v>
      </c>
      <c r="W10" s="22"/>
      <c r="X10" s="45">
        <v>13</v>
      </c>
      <c r="Y10" s="22">
        <v>154</v>
      </c>
      <c r="Z10" s="46">
        <f t="shared" si="3"/>
        <v>-6</v>
      </c>
      <c r="AA10" s="47">
        <f t="shared" si="4"/>
        <v>-5490.756097560976</v>
      </c>
      <c r="AB10" s="25">
        <v>48</v>
      </c>
      <c r="AC10" s="26"/>
      <c r="AD10" s="50">
        <v>6</v>
      </c>
      <c r="AE10" s="26">
        <v>8</v>
      </c>
      <c r="AF10" s="51">
        <f t="shared" si="5"/>
        <v>0</v>
      </c>
      <c r="AG10" s="47">
        <f t="shared" si="6"/>
        <v>0</v>
      </c>
      <c r="AH10" s="52">
        <f t="shared" si="7"/>
        <v>100.2997002997003</v>
      </c>
      <c r="AI10" s="53">
        <f t="shared" si="8"/>
        <v>100</v>
      </c>
      <c r="AJ10" s="54">
        <f t="shared" si="9"/>
        <v>100.14985014985015</v>
      </c>
    </row>
    <row r="11" spans="1:36" s="27" customFormat="1" ht="26.25" customHeight="1">
      <c r="A11" s="94"/>
      <c r="B11" s="96"/>
      <c r="C11" s="16">
        <v>4</v>
      </c>
      <c r="D11" s="17" t="s">
        <v>50</v>
      </c>
      <c r="E11" s="61">
        <v>1932</v>
      </c>
      <c r="F11" s="61">
        <v>1839987</v>
      </c>
      <c r="G11" s="58"/>
      <c r="H11" s="58"/>
      <c r="I11" s="58"/>
      <c r="J11" s="59"/>
      <c r="K11" s="59"/>
      <c r="L11" s="42">
        <f t="shared" si="0"/>
        <v>952.3742236024844</v>
      </c>
      <c r="M11" s="20" t="s">
        <v>53</v>
      </c>
      <c r="N11" s="18"/>
      <c r="O11" s="21"/>
      <c r="P11" s="18">
        <v>112</v>
      </c>
      <c r="Q11" s="21">
        <v>64</v>
      </c>
      <c r="R11" s="43">
        <f t="shared" si="1"/>
        <v>2044</v>
      </c>
      <c r="S11" s="44">
        <f t="shared" si="2"/>
        <v>1839987</v>
      </c>
      <c r="T11" s="22"/>
      <c r="U11" s="23"/>
      <c r="V11" s="24">
        <v>15973</v>
      </c>
      <c r="W11" s="22"/>
      <c r="X11" s="45">
        <v>13</v>
      </c>
      <c r="Y11" s="22">
        <v>1221</v>
      </c>
      <c r="Z11" s="46">
        <f t="shared" si="3"/>
        <v>-100</v>
      </c>
      <c r="AA11" s="47">
        <f t="shared" si="4"/>
        <v>-95237.42236024844</v>
      </c>
      <c r="AB11" s="25">
        <v>96</v>
      </c>
      <c r="AC11" s="26"/>
      <c r="AD11" s="50">
        <v>6</v>
      </c>
      <c r="AE11" s="26">
        <v>16</v>
      </c>
      <c r="AF11" s="51">
        <f t="shared" si="5"/>
        <v>0</v>
      </c>
      <c r="AG11" s="47">
        <f t="shared" si="6"/>
        <v>0</v>
      </c>
      <c r="AH11" s="52">
        <f t="shared" si="7"/>
        <v>100.63000063000062</v>
      </c>
      <c r="AI11" s="53">
        <f t="shared" si="8"/>
        <v>100</v>
      </c>
      <c r="AJ11" s="54">
        <f t="shared" si="9"/>
        <v>100.3150003150003</v>
      </c>
    </row>
    <row r="12" spans="1:36" s="27" customFormat="1" ht="43.5" customHeight="1">
      <c r="A12" s="94"/>
      <c r="B12" s="96"/>
      <c r="C12" s="16">
        <v>5</v>
      </c>
      <c r="D12" s="17" t="s">
        <v>51</v>
      </c>
      <c r="E12" s="18">
        <v>594</v>
      </c>
      <c r="F12" s="18">
        <v>385895</v>
      </c>
      <c r="G12" s="18"/>
      <c r="H12" s="18"/>
      <c r="I12" s="18"/>
      <c r="J12" s="21"/>
      <c r="K12" s="21"/>
      <c r="L12" s="42">
        <f t="shared" si="0"/>
        <v>649.6548821548821</v>
      </c>
      <c r="M12" s="20" t="s">
        <v>53</v>
      </c>
      <c r="N12" s="18"/>
      <c r="O12" s="21"/>
      <c r="P12" s="18">
        <v>108</v>
      </c>
      <c r="Q12" s="21">
        <v>223</v>
      </c>
      <c r="R12" s="43">
        <f t="shared" si="1"/>
        <v>702</v>
      </c>
      <c r="S12" s="44">
        <f t="shared" si="2"/>
        <v>385895</v>
      </c>
      <c r="T12" s="22"/>
      <c r="U12" s="23"/>
      <c r="V12" s="24">
        <v>3512</v>
      </c>
      <c r="W12" s="22"/>
      <c r="X12" s="45">
        <v>13</v>
      </c>
      <c r="Y12" s="22">
        <v>270</v>
      </c>
      <c r="Z12" s="46">
        <f t="shared" si="3"/>
        <v>-2</v>
      </c>
      <c r="AA12" s="47">
        <f t="shared" si="4"/>
        <v>-1299.3097643097642</v>
      </c>
      <c r="AB12" s="25">
        <v>54</v>
      </c>
      <c r="AC12" s="26"/>
      <c r="AD12" s="50">
        <v>6</v>
      </c>
      <c r="AE12" s="26">
        <v>9</v>
      </c>
      <c r="AF12" s="51">
        <f t="shared" si="5"/>
        <v>0</v>
      </c>
      <c r="AG12" s="47">
        <f t="shared" si="6"/>
        <v>0</v>
      </c>
      <c r="AH12" s="52">
        <f t="shared" si="7"/>
        <v>100.05698005698005</v>
      </c>
      <c r="AI12" s="53">
        <f t="shared" si="8"/>
        <v>100</v>
      </c>
      <c r="AJ12" s="54">
        <f t="shared" si="9"/>
        <v>100.02849002849003</v>
      </c>
    </row>
    <row r="13" spans="1:36" s="27" customFormat="1" ht="24.75" customHeight="1" thickBot="1">
      <c r="A13" s="94"/>
      <c r="B13" s="96"/>
      <c r="C13" s="16">
        <v>6</v>
      </c>
      <c r="D13" s="17" t="s">
        <v>52</v>
      </c>
      <c r="E13" s="18">
        <v>285</v>
      </c>
      <c r="F13" s="18">
        <v>193287</v>
      </c>
      <c r="G13" s="18"/>
      <c r="H13" s="18"/>
      <c r="I13" s="18"/>
      <c r="J13" s="21"/>
      <c r="K13" s="21"/>
      <c r="L13" s="42">
        <f t="shared" si="0"/>
        <v>678.2</v>
      </c>
      <c r="M13" s="20" t="s">
        <v>53</v>
      </c>
      <c r="N13" s="18"/>
      <c r="O13" s="21"/>
      <c r="P13" s="18">
        <v>32</v>
      </c>
      <c r="Q13" s="21"/>
      <c r="R13" s="43">
        <f t="shared" si="1"/>
        <v>317</v>
      </c>
      <c r="S13" s="44">
        <f t="shared" si="2"/>
        <v>193287</v>
      </c>
      <c r="T13" s="22"/>
      <c r="U13" s="23"/>
      <c r="V13" s="24">
        <v>1709</v>
      </c>
      <c r="W13" s="22"/>
      <c r="X13" s="45">
        <v>13</v>
      </c>
      <c r="Y13" s="22">
        <v>131</v>
      </c>
      <c r="Z13" s="46">
        <f t="shared" si="3"/>
        <v>-6</v>
      </c>
      <c r="AA13" s="47">
        <f t="shared" si="4"/>
        <v>-4069.2000000000003</v>
      </c>
      <c r="AB13" s="25">
        <v>24</v>
      </c>
      <c r="AC13" s="26"/>
      <c r="AD13" s="50">
        <v>6</v>
      </c>
      <c r="AE13" s="26">
        <v>4</v>
      </c>
      <c r="AF13" s="51">
        <f t="shared" si="5"/>
        <v>0</v>
      </c>
      <c r="AG13" s="47">
        <f t="shared" si="6"/>
        <v>0</v>
      </c>
      <c r="AH13" s="52">
        <f t="shared" si="7"/>
        <v>100.35231943628891</v>
      </c>
      <c r="AI13" s="53">
        <f t="shared" si="8"/>
        <v>100</v>
      </c>
      <c r="AJ13" s="54">
        <f t="shared" si="9"/>
        <v>100.17615971814445</v>
      </c>
    </row>
    <row r="14" spans="1:36" s="28" customFormat="1" ht="60.75" customHeight="1" thickBot="1">
      <c r="A14" s="111" t="s">
        <v>12</v>
      </c>
      <c r="B14" s="112"/>
      <c r="C14" s="112"/>
      <c r="D14" s="113"/>
      <c r="E14" s="34">
        <f aca="true" t="shared" si="10" ref="E14:J14">SUM(E8:E13)</f>
        <v>3756</v>
      </c>
      <c r="F14" s="34">
        <f t="shared" si="10"/>
        <v>3204759</v>
      </c>
      <c r="G14" s="34">
        <f t="shared" si="10"/>
        <v>0</v>
      </c>
      <c r="H14" s="34">
        <f t="shared" si="10"/>
        <v>0</v>
      </c>
      <c r="I14" s="34">
        <f t="shared" si="10"/>
        <v>0</v>
      </c>
      <c r="J14" s="34">
        <f t="shared" si="10"/>
        <v>0</v>
      </c>
      <c r="K14" s="34"/>
      <c r="L14" s="37">
        <f>AVERAGE(L8:L13)</f>
        <v>791.5268906607661</v>
      </c>
      <c r="M14" s="34" t="s">
        <v>53</v>
      </c>
      <c r="N14" s="34">
        <f aca="true" t="shared" si="11" ref="N14:W14">SUM(N8:N13)</f>
        <v>0</v>
      </c>
      <c r="O14" s="34">
        <f t="shared" si="11"/>
        <v>0</v>
      </c>
      <c r="P14" s="34">
        <f t="shared" si="11"/>
        <v>294</v>
      </c>
      <c r="Q14" s="34">
        <f t="shared" si="11"/>
        <v>357</v>
      </c>
      <c r="R14" s="34">
        <f t="shared" si="11"/>
        <v>3967</v>
      </c>
      <c r="S14" s="34">
        <f t="shared" si="11"/>
        <v>3204759</v>
      </c>
      <c r="T14" s="34">
        <f t="shared" si="11"/>
        <v>0</v>
      </c>
      <c r="U14" s="38">
        <f t="shared" si="11"/>
        <v>0</v>
      </c>
      <c r="V14" s="39">
        <f t="shared" si="11"/>
        <v>28212</v>
      </c>
      <c r="W14" s="34">
        <f t="shared" si="11"/>
        <v>0</v>
      </c>
      <c r="X14" s="40">
        <f>AVERAGE(X8:X13)</f>
        <v>13</v>
      </c>
      <c r="Y14" s="34">
        <f>SUM(Y8:Y13)</f>
        <v>2161</v>
      </c>
      <c r="Z14" s="37">
        <f>SUM(Z8:Z13)</f>
        <v>-119</v>
      </c>
      <c r="AA14" s="35">
        <f>SUM(AA8:AA13)</f>
        <v>-110095.01897587246</v>
      </c>
      <c r="AB14" s="37">
        <f>SUM(AB8:AB13)</f>
        <v>300</v>
      </c>
      <c r="AC14" s="37">
        <f>SUM(AC8:AC13)</f>
        <v>0</v>
      </c>
      <c r="AD14" s="34">
        <f>AVERAGE(AD8:AD13)</f>
        <v>6</v>
      </c>
      <c r="AE14" s="37">
        <f>SUM(AE8:AE13)</f>
        <v>50</v>
      </c>
      <c r="AF14" s="34">
        <f>SUM(AF8:AF13)</f>
        <v>0</v>
      </c>
      <c r="AG14" s="35">
        <f>SUM(AG8:AG13)</f>
        <v>0</v>
      </c>
      <c r="AH14" s="36">
        <f>AVERAGE(AH8:AH13)</f>
        <v>100.25797355929878</v>
      </c>
      <c r="AI14" s="36">
        <f>AVERAGE(AI8:AI13)</f>
        <v>100</v>
      </c>
      <c r="AJ14" s="36">
        <f t="shared" si="9"/>
        <v>100.12898677964938</v>
      </c>
    </row>
    <row r="16" spans="2:5" ht="18.75">
      <c r="B16" s="29" t="s">
        <v>35</v>
      </c>
      <c r="E16" s="1" t="s">
        <v>54</v>
      </c>
    </row>
    <row r="17" spans="2:5" ht="18.75">
      <c r="B17" s="29" t="s">
        <v>43</v>
      </c>
      <c r="E17" s="1">
        <v>89132270241</v>
      </c>
    </row>
    <row r="18" spans="2:5" ht="18.75">
      <c r="B18" s="29" t="s">
        <v>42</v>
      </c>
      <c r="E18" s="1">
        <v>83858221054</v>
      </c>
    </row>
    <row r="19" spans="2:5" ht="18.75">
      <c r="B19" s="30" t="s">
        <v>33</v>
      </c>
      <c r="E19" s="56" t="s">
        <v>55</v>
      </c>
    </row>
    <row r="20" spans="2:11" ht="18.75">
      <c r="B20" s="29" t="s">
        <v>34</v>
      </c>
      <c r="C20" s="29"/>
      <c r="D20" s="31"/>
      <c r="E20" s="32" t="s">
        <v>56</v>
      </c>
      <c r="F20" s="32"/>
      <c r="G20" s="32"/>
      <c r="H20" s="32"/>
      <c r="I20" s="32"/>
      <c r="J20" s="32"/>
      <c r="K20" s="32"/>
    </row>
    <row r="21" ht="18.75">
      <c r="B21" s="30"/>
    </row>
    <row r="22" ht="18.75">
      <c r="B22" s="30"/>
    </row>
    <row r="23" spans="1:25" s="33" customFormat="1" ht="18.75" customHeight="1">
      <c r="A23" s="99"/>
      <c r="B23" s="99"/>
      <c r="C23" s="99"/>
      <c r="D23" s="110" t="s">
        <v>57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07"/>
      <c r="T23" s="107"/>
      <c r="U23" s="107"/>
      <c r="V23" s="107"/>
      <c r="W23" s="107"/>
      <c r="X23" s="107"/>
      <c r="Y23" s="107"/>
    </row>
    <row r="24" spans="1:25" ht="18.75">
      <c r="A24" s="30"/>
      <c r="B24" s="30"/>
      <c r="C24" s="30"/>
      <c r="D24" s="30"/>
      <c r="E24" s="30"/>
      <c r="F24" s="30"/>
      <c r="G24" s="30"/>
      <c r="H24" s="30" t="s">
        <v>5</v>
      </c>
      <c r="I24" s="30"/>
      <c r="J24" s="30" t="s">
        <v>58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75">
      <c r="A25" s="98"/>
      <c r="B25" s="98"/>
      <c r="C25" s="98"/>
      <c r="D25" s="98"/>
      <c r="E25" s="98"/>
      <c r="F25" s="98"/>
      <c r="G25" s="98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8.75">
      <c r="A26" s="29"/>
      <c r="B26" s="29" t="s">
        <v>6</v>
      </c>
      <c r="C26" s="29"/>
      <c r="D26" s="29"/>
      <c r="E26" s="29" t="s">
        <v>45</v>
      </c>
      <c r="F26" s="100" t="s">
        <v>59</v>
      </c>
      <c r="G26" s="100"/>
      <c r="H26" s="100"/>
      <c r="I26" s="100"/>
      <c r="J26" s="100"/>
      <c r="K26" s="100"/>
      <c r="L26" s="10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8.75">
      <c r="A27" s="29"/>
      <c r="B27" s="29" t="s">
        <v>44</v>
      </c>
      <c r="C27" s="29"/>
      <c r="D27" s="29"/>
      <c r="E27" s="29" t="s">
        <v>45</v>
      </c>
      <c r="F27" s="1">
        <v>83858221054</v>
      </c>
      <c r="G27" s="29"/>
      <c r="H27" s="29"/>
      <c r="I27" s="29"/>
      <c r="J27" s="29"/>
      <c r="K27" s="29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8.75">
      <c r="A28" s="29"/>
      <c r="B28" s="30" t="s">
        <v>33</v>
      </c>
      <c r="C28" s="29"/>
      <c r="D28" s="29"/>
      <c r="E28" s="29" t="s">
        <v>45</v>
      </c>
      <c r="F28" s="56" t="s">
        <v>55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2:13" ht="178.5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</sheetData>
  <sheetProtection/>
  <mergeCells count="39">
    <mergeCell ref="W4:W5"/>
    <mergeCell ref="Y4:Y5"/>
    <mergeCell ref="M4:M6"/>
    <mergeCell ref="AH4:AH5"/>
    <mergeCell ref="I4:K5"/>
    <mergeCell ref="S23:Y23"/>
    <mergeCell ref="R4:U5"/>
    <mergeCell ref="X4:X5"/>
    <mergeCell ref="D23:R23"/>
    <mergeCell ref="A14:D14"/>
    <mergeCell ref="P4:Q5"/>
    <mergeCell ref="B29:M29"/>
    <mergeCell ref="A8:A13"/>
    <mergeCell ref="B8:B13"/>
    <mergeCell ref="C7:D7"/>
    <mergeCell ref="A25:G25"/>
    <mergeCell ref="G4:H5"/>
    <mergeCell ref="A23:C23"/>
    <mergeCell ref="F26:L26"/>
    <mergeCell ref="Z1:AI1"/>
    <mergeCell ref="AI4:AI5"/>
    <mergeCell ref="A4:A6"/>
    <mergeCell ref="B4:B6"/>
    <mergeCell ref="C4:D6"/>
    <mergeCell ref="E4:F5"/>
    <mergeCell ref="AB4:AB5"/>
    <mergeCell ref="O1:Y1"/>
    <mergeCell ref="N4:O5"/>
    <mergeCell ref="L4:L5"/>
    <mergeCell ref="AJ4:AJ5"/>
    <mergeCell ref="A2:AJ3"/>
    <mergeCell ref="AC4:AC5"/>
    <mergeCell ref="AD4:AD5"/>
    <mergeCell ref="AE4:AE5"/>
    <mergeCell ref="AF4:AF5"/>
    <mergeCell ref="AG4:AG5"/>
    <mergeCell ref="Z4:Z5"/>
    <mergeCell ref="AA4:AA5"/>
    <mergeCell ref="V4:V5"/>
  </mergeCells>
  <printOptions/>
  <pageMargins left="0.18" right="0.2" top="0.16" bottom="0.16" header="0.3" footer="0.3"/>
  <pageSetup fitToHeight="1" fitToWidth="1" horizontalDpi="180" verticalDpi="18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2023-12-01T08:17:35Z</dcterms:modified>
  <cp:category/>
  <cp:version/>
  <cp:contentType/>
  <cp:contentStatus/>
</cp:coreProperties>
</file>